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ATM RESPALDO USB AZUL\CONALEP C.P. MARIA DOLORES JANET SNACHEZ MONTIEL PROYECTOS DE CONTABILIDAD\CONALEP CUENTA PUBLICA MARZO 2026\EF 1TRIM 2026\SIRET\"/>
    </mc:Choice>
  </mc:AlternateContent>
  <xr:revisionPtr revIDLastSave="0" documentId="13_ncr:1_{A1BEC029-87FF-4D02-A9CE-E20BBC81BE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<sst xmlns="http://schemas.openxmlformats.org/spreadsheetml/2006/main" count="103" uniqueCount="42">
  <si>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</si>
  <si>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</si>
  <si>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</si>
  <si>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</si>
  <si>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</si>
  <si>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</si>
  <si>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</si>
  <si>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</si>
  <si>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</si>
  <si>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</si>
  <si>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</si>
  <si>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</si>
  <si>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</si>
  <si>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</si>
  <si>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</si>
  <si>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</si>
  <si>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</si>
  <si>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</si>
  <si>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</si>
  <si>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</si>
  <si>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</si>
  <si>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</si>
  <si>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</si>
  <si>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</si>
  <si>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</si>
  <si>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</si>
  <si>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</si>
  <si>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</si>
  <si>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</si>
  <si>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</si>
  <si>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</si>
  <si>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</si>
  <si>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</si>
  <si>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</si>
  <si>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</si>
  <si>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</si>
  <si>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</si>
  <si>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</si>
  <si>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</si>
  <si>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4 La interpretación al clasificar los Ingresos de los Entes Públicos de las entidades Paraestatales, no es homogénea en ciertos rubros del EAI por fuente de financiamiento.</t>
  </si>
  <si>
    <t>COLEGIO DE EDUCACION PROFESIONAL TECNICA DEL ESTADO DE GUANAJUATO
Estado Analítico de Ingresos
Del 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</si>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</sst>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3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7" fillId="0" borderId="0" xfId="18" applyFont="1" applyAlignment="1" applyProtection="1">
      <alignment horizontal="center" wrapText="1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14" fillId="0" borderId="0" xfId="0" applyFont="1"/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0</xdr:col>
      <xdr:colOff>2393315</xdr:colOff>
      <xdr:row>52</xdr:row>
      <xdr:rowOff>22860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E58EC44-9D54-4570-A26D-BCCD5562D042}"/>
            </a:ext>
          </a:extLst>
        </xdr:cNvPr>
        <xdr:cNvSpPr txBox="1"/>
      </xdr:nvSpPr>
      <xdr:spPr>
        <a:xfrm>
          <a:off x="0" y="8677275"/>
          <a:ext cx="2393315" cy="102298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Luz Elena Gutiérrez Guzmán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de Administración CONALEP Guanajuato</a:t>
          </a:r>
        </a:p>
      </xdr:txBody>
    </xdr:sp>
    <xdr:clientData/>
  </xdr:twoCellAnchor>
  <xdr:twoCellAnchor>
    <xdr:from>
      <xdr:col>2</xdr:col>
      <xdr:colOff>0</xdr:colOff>
      <xdr:row>45</xdr:row>
      <xdr:rowOff>0</xdr:rowOff>
    </xdr:from>
    <xdr:to>
      <xdr:col>4</xdr:col>
      <xdr:colOff>240665</xdr:colOff>
      <xdr:row>52</xdr:row>
      <xdr:rowOff>22860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103AE00-3D73-40C5-8395-BF2370557DB0}"/>
            </a:ext>
          </a:extLst>
        </xdr:cNvPr>
        <xdr:cNvSpPr txBox="1"/>
      </xdr:nvSpPr>
      <xdr:spPr>
        <a:xfrm>
          <a:off x="4695825" y="8705850"/>
          <a:ext cx="2307590" cy="102298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Nicolás Gutiérrez Ortega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CONALEP Guanajuato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2393315</xdr:colOff>
      <xdr:row>24</xdr:row>
      <xdr:rowOff>22860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AE46537-9EBD-43F3-9AAB-E83B3B1BBEBC}"/>
            </a:ext>
          </a:extLst>
        </xdr:cNvPr>
        <xdr:cNvSpPr txBox="1"/>
      </xdr:nvSpPr>
      <xdr:spPr>
        <a:xfrm>
          <a:off x="0" y="3495675"/>
          <a:ext cx="2393315" cy="102298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Luz Elena Gutiérrez Guzmán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de Administración CONALEP Guanajuato</a:t>
          </a: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5</xdr:col>
      <xdr:colOff>78740</xdr:colOff>
      <xdr:row>24</xdr:row>
      <xdr:rowOff>22860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A79CEE3-9387-4C6D-80E5-ECE22A88C9F6}"/>
            </a:ext>
          </a:extLst>
        </xdr:cNvPr>
        <xdr:cNvSpPr txBox="1"/>
      </xdr:nvSpPr>
      <xdr:spPr>
        <a:xfrm>
          <a:off x="5886450" y="3495675"/>
          <a:ext cx="2307590" cy="102298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Nicolás Gutiérrez Ortega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CONALEP Guanajuato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I27" sqref="I27"/>
    </sheetView>
  </sheetViews>
  <sheetFormatPr baseColWidth="10" defaultColWidth="12" defaultRowHeight="11.25" x14ac:dyDescent="0.2"/>
  <cols>
    <col min="1" max="1" width="62.5" style="2" customWidth="1"/>
    <col min="2" max="2" width="19.66406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76" t="s">
        <v>40</v>
      </c>
      <c r="B1" s="77"/>
      <c r="C1" s="77"/>
      <c r="D1" s="77"/>
      <c r="E1" s="77"/>
      <c r="F1" s="77"/>
      <c r="G1" s="78"/>
    </row>
    <row r="2" spans="1:8" s="3" customFormat="1" x14ac:dyDescent="0.2">
      <c r="A2" s="24"/>
      <c r="B2" s="77" t="s">
        <v>35</v>
      </c>
      <c r="C2" s="77"/>
      <c r="D2" s="77"/>
      <c r="E2" s="77"/>
      <c r="F2" s="77"/>
      <c r="G2" s="80" t="s">
        <v>12</v>
      </c>
    </row>
    <row r="3" spans="1:8" s="1" customFormat="1" ht="24.95" customHeight="1" x14ac:dyDescent="0.2">
      <c r="A3" s="25" t="s">
        <v>31</v>
      </c>
      <c r="B3" s="4" t="s">
        <v>8</v>
      </c>
      <c r="C3" s="5" t="s">
        <v>37</v>
      </c>
      <c r="D3" s="5" t="s">
        <v>9</v>
      </c>
      <c r="E3" s="5" t="s">
        <v>10</v>
      </c>
      <c r="F3" s="6" t="s">
        <v>11</v>
      </c>
      <c r="G3" s="81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104479608.7</v>
      </c>
      <c r="C10" s="29">
        <v>10866571.970000001</v>
      </c>
      <c r="D10" s="29">
        <f t="shared" si="2"/>
        <v>115346180.67</v>
      </c>
      <c r="E10" s="29">
        <v>45620600.659999996</v>
      </c>
      <c r="F10" s="29">
        <v>45584876.659999996</v>
      </c>
      <c r="G10" s="29">
        <f t="shared" si="3"/>
        <v>-58894732.040000007</v>
      </c>
      <c r="H10" s="18" t="s">
        <v>25</v>
      </c>
    </row>
    <row r="11" spans="1:8" ht="22.5" x14ac:dyDescent="0.2">
      <c r="A11" s="37" t="s">
        <v>34</v>
      </c>
      <c r="B11" s="29">
        <v>369117468</v>
      </c>
      <c r="C11" s="29">
        <v>21958.13</v>
      </c>
      <c r="D11" s="29">
        <f t="shared" si="2"/>
        <v>369139426.13</v>
      </c>
      <c r="E11" s="29">
        <v>94486539.129999995</v>
      </c>
      <c r="F11" s="29">
        <v>94486539.129999995</v>
      </c>
      <c r="G11" s="29">
        <f t="shared" si="3"/>
        <v>-274630928.87</v>
      </c>
      <c r="H11" s="18" t="s">
        <v>26</v>
      </c>
    </row>
    <row r="12" spans="1:8" ht="22.5" x14ac:dyDescent="0.2">
      <c r="A12" s="19" t="s">
        <v>14</v>
      </c>
      <c r="B12" s="29">
        <v>52383956.57</v>
      </c>
      <c r="C12" s="29">
        <v>101998989</v>
      </c>
      <c r="D12" s="29">
        <f t="shared" si="2"/>
        <v>154382945.56999999</v>
      </c>
      <c r="E12" s="29">
        <v>51896162.18</v>
      </c>
      <c r="F12" s="29">
        <v>51896162.18</v>
      </c>
      <c r="G12" s="29">
        <f t="shared" si="3"/>
        <v>-487794.3900000006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525981033.26999998</v>
      </c>
      <c r="C15" s="31">
        <f t="shared" ref="C15:G15" si="6">SUM(C4:C13)</f>
        <v>112887519.09999999</v>
      </c>
      <c r="D15" s="31">
        <f t="shared" si="6"/>
        <v>638868552.37</v>
      </c>
      <c r="E15" s="31">
        <f t="shared" si="6"/>
        <v>192003301.97</v>
      </c>
      <c r="F15" s="32">
        <f t="shared" si="6"/>
        <v>191967577.97</v>
      </c>
      <c r="G15" s="33">
        <f t="shared" si="6"/>
        <v>-334013455.30000001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36</v>
      </c>
      <c r="F16" s="16"/>
      <c r="G16" s="10">
        <v>0</v>
      </c>
      <c r="H16" s="18" t="s">
        <v>29</v>
      </c>
    </row>
    <row r="17" spans="1:8" ht="10.35" customHeight="1" x14ac:dyDescent="0.2">
      <c r="A17" s="26"/>
      <c r="B17" s="77" t="s">
        <v>35</v>
      </c>
      <c r="C17" s="77"/>
      <c r="D17" s="77"/>
      <c r="E17" s="77"/>
      <c r="F17" s="77"/>
      <c r="G17" s="80" t="s">
        <v>12</v>
      </c>
      <c r="H17" s="18" t="s">
        <v>29</v>
      </c>
    </row>
    <row r="18" spans="1:8" ht="22.5" x14ac:dyDescent="0.2">
      <c r="A18" s="27" t="s">
        <v>31</v>
      </c>
      <c r="B18" s="4" t="s">
        <v>8</v>
      </c>
      <c r="C18" s="5" t="s">
        <v>37</v>
      </c>
      <c r="D18" s="5" t="s">
        <v>9</v>
      </c>
      <c r="E18" s="5" t="s">
        <v>10</v>
      </c>
      <c r="F18" s="6" t="s">
        <v>11</v>
      </c>
      <c r="G18" s="81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369117468</v>
      </c>
      <c r="C19" s="34">
        <f t="shared" si="7"/>
        <v>21958.13</v>
      </c>
      <c r="D19" s="34">
        <f t="shared" si="7"/>
        <v>369139426.13</v>
      </c>
      <c r="E19" s="34">
        <f t="shared" si="7"/>
        <v>94486539.129999995</v>
      </c>
      <c r="F19" s="34">
        <f t="shared" si="7"/>
        <v>94486539.129999995</v>
      </c>
      <c r="G19" s="34">
        <f t="shared" si="7"/>
        <v>-274630928.87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34</v>
      </c>
      <c r="B26" s="29">
        <v>369117468</v>
      </c>
      <c r="C26" s="29">
        <v>21958.13</v>
      </c>
      <c r="D26" s="35">
        <f t="shared" si="12"/>
        <v>369139426.13</v>
      </c>
      <c r="E26" s="35">
        <v>94486539.129999995</v>
      </c>
      <c r="F26" s="35">
        <v>94486539.129999995</v>
      </c>
      <c r="G26" s="35">
        <f t="shared" si="13"/>
        <v>-274630928.87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38</v>
      </c>
      <c r="B29" s="36">
        <f t="shared" ref="B29:G29" si="14">SUM(B30:B33)</f>
        <v>156863565.27000001</v>
      </c>
      <c r="C29" s="36">
        <f t="shared" si="14"/>
        <v>112865560.97</v>
      </c>
      <c r="D29" s="36">
        <f t="shared" si="14"/>
        <v>269729126.24000001</v>
      </c>
      <c r="E29" s="36">
        <f t="shared" si="14"/>
        <v>97516762.840000004</v>
      </c>
      <c r="F29" s="36">
        <f t="shared" si="14"/>
        <v>97481038.840000004</v>
      </c>
      <c r="G29" s="36">
        <f t="shared" si="14"/>
        <v>-59382526.430000007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104479608.7</v>
      </c>
      <c r="C32" s="35">
        <v>10866571.970000001</v>
      </c>
      <c r="D32" s="35">
        <f>B32+C32</f>
        <v>115346180.67</v>
      </c>
      <c r="E32" s="35">
        <v>45620600.659999996</v>
      </c>
      <c r="F32" s="35">
        <v>45584876.659999996</v>
      </c>
      <c r="G32" s="35">
        <f t="shared" si="15"/>
        <v>-58894732.040000007</v>
      </c>
      <c r="H32" s="18" t="s">
        <v>25</v>
      </c>
    </row>
    <row r="33" spans="1:8" ht="22.5" x14ac:dyDescent="0.2">
      <c r="A33" s="22" t="s">
        <v>14</v>
      </c>
      <c r="B33" s="35">
        <v>52383956.57</v>
      </c>
      <c r="C33" s="35">
        <v>101998989</v>
      </c>
      <c r="D33" s="35">
        <f>B33+C33</f>
        <v>154382945.56999999</v>
      </c>
      <c r="E33" s="35">
        <v>51896162.18</v>
      </c>
      <c r="F33" s="35">
        <v>51896162.18</v>
      </c>
      <c r="G33" s="35">
        <f t="shared" ref="G33" si="16">F33-B33</f>
        <v>-487794.3900000006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525981033.26999998</v>
      </c>
      <c r="C38" s="31">
        <f t="shared" ref="C38:G38" si="18">SUM(C35+C29+C19)</f>
        <v>112887519.09999999</v>
      </c>
      <c r="D38" s="31">
        <f t="shared" si="18"/>
        <v>638868552.37</v>
      </c>
      <c r="E38" s="31">
        <f t="shared" si="18"/>
        <v>192003301.97</v>
      </c>
      <c r="F38" s="31">
        <f t="shared" si="18"/>
        <v>191967577.97</v>
      </c>
      <c r="G38" s="33">
        <f t="shared" si="18"/>
        <v>-334013455.30000001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36</v>
      </c>
      <c r="F39" s="14"/>
      <c r="G39" s="10">
        <v>0</v>
      </c>
      <c r="H39" s="18" t="s">
        <v>29</v>
      </c>
    </row>
    <row r="40" spans="1:8" ht="13.5" x14ac:dyDescent="0.25">
      <c r="A40" s="67" t="s">
        <v>41</v>
      </c>
    </row>
    <row r="41" spans="1:8" x14ac:dyDescent="0.2">
      <c r="A41" s="17" t="s">
        <v>32</v>
      </c>
    </row>
    <row r="42" spans="1:8" x14ac:dyDescent="0.2">
      <c r="A42" s="17" t="s">
        <v>19</v>
      </c>
    </row>
    <row r="43" spans="1:8" ht="30.75" customHeight="1" x14ac:dyDescent="0.2">
      <c r="A43" s="79" t="s">
        <v>33</v>
      </c>
      <c r="B43" s="79"/>
      <c r="C43" s="79"/>
      <c r="D43" s="79"/>
      <c r="E43" s="79"/>
      <c r="F43" s="79"/>
      <c r="G43" s="79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zoomScaleNormal="100" workbookViewId="0">
      <selection activeCell="H14" sqref="H14"/>
    </sheetView>
  </sheetViews>
  <sheetFormatPr baseColWidth="10" defaultRowHeight="11.25" x14ac:dyDescent="0.2"/>
  <cols>
    <col min="1" max="1" width="91" customWidth="1"/>
    <col min="3" max="3" width="15" customWidth="1"/>
    <col min="9" max="9" width="16" bestFit="1" customWidth="1"/>
  </cols>
  <sheetData>
    <row r="1" spans="1:12" ht="50.1" customHeight="1" x14ac:dyDescent="0.2">
      <c r="A1" s="68" t="s">
        <v>40</v>
      </c>
      <c r="B1" s="69"/>
      <c r="C1" s="69"/>
      <c r="D1" s="69"/>
      <c r="E1" s="69"/>
      <c r="F1" s="69"/>
      <c r="G1" s="70"/>
    </row>
    <row r="2" spans="1:12" x14ac:dyDescent="0.2">
      <c r="A2" s="38"/>
      <c r="B2" s="71" t="s">
        <v>35</v>
      </c>
      <c r="C2" s="72"/>
      <c r="D2" s="72"/>
      <c r="E2" s="72"/>
      <c r="F2" s="73"/>
      <c r="G2" s="74" t="s">
        <v>12</v>
      </c>
    </row>
    <row r="3" spans="1:12" ht="22.5" x14ac:dyDescent="0.2">
      <c r="A3" s="39" t="s">
        <v>31</v>
      </c>
      <c r="B3" s="40" t="s">
        <v>8</v>
      </c>
      <c r="C3" s="41" t="s">
        <v>37</v>
      </c>
      <c r="D3" s="41" t="s">
        <v>9</v>
      </c>
      <c r="E3" s="41" t="s">
        <v>10</v>
      </c>
      <c r="F3" s="42" t="s">
        <v>11</v>
      </c>
      <c r="G3" s="75"/>
      <c r="H3" s="65"/>
      <c r="I3" s="65"/>
    </row>
    <row r="4" spans="1:12" ht="33.75" x14ac:dyDescent="0.2">
      <c r="A4" s="43" t="s">
        <v>38</v>
      </c>
      <c r="B4" s="44">
        <f t="shared" ref="B4:G4" si="0">SUM(B5:B5)</f>
        <v>369117468</v>
      </c>
      <c r="C4" s="44">
        <f t="shared" si="0"/>
        <v>21958.13</v>
      </c>
      <c r="D4" s="44">
        <f t="shared" si="0"/>
        <v>369139426.13</v>
      </c>
      <c r="E4" s="44">
        <f t="shared" si="0"/>
        <v>94486539.129999995</v>
      </c>
      <c r="F4" s="44">
        <f t="shared" si="0"/>
        <v>94486539.129999995</v>
      </c>
      <c r="G4" s="44">
        <f t="shared" si="0"/>
        <v>-274630928.87</v>
      </c>
    </row>
    <row r="5" spans="1:12" ht="22.5" x14ac:dyDescent="0.2">
      <c r="A5" s="45" t="s">
        <v>34</v>
      </c>
      <c r="B5" s="46">
        <v>369117468</v>
      </c>
      <c r="C5" s="47">
        <v>21958.13</v>
      </c>
      <c r="D5" s="47">
        <f>B5+C5</f>
        <v>369139426.13</v>
      </c>
      <c r="E5" s="47">
        <v>94486539.129999995</v>
      </c>
      <c r="F5" s="47">
        <v>94486539.129999995</v>
      </c>
      <c r="G5" s="46">
        <f>F5-B5</f>
        <v>-274630928.87</v>
      </c>
      <c r="H5" s="48"/>
      <c r="I5" s="48"/>
      <c r="J5" s="48"/>
    </row>
    <row r="6" spans="1:12" x14ac:dyDescent="0.2">
      <c r="A6" s="49"/>
      <c r="B6" s="46"/>
      <c r="C6" s="46"/>
      <c r="D6" s="46"/>
      <c r="E6" s="46"/>
      <c r="F6" s="46"/>
      <c r="G6" s="46"/>
    </row>
    <row r="7" spans="1:12" x14ac:dyDescent="0.2">
      <c r="A7" s="50" t="s">
        <v>6</v>
      </c>
      <c r="B7" s="44">
        <f t="shared" ref="B7:G7" si="1">SUM(B8)</f>
        <v>0</v>
      </c>
      <c r="C7" s="44">
        <f t="shared" si="1"/>
        <v>0</v>
      </c>
      <c r="D7" s="44">
        <f t="shared" si="1"/>
        <v>0</v>
      </c>
      <c r="E7" s="44">
        <f t="shared" si="1"/>
        <v>0</v>
      </c>
      <c r="F7" s="44">
        <f t="shared" si="1"/>
        <v>0</v>
      </c>
      <c r="G7" s="44">
        <f t="shared" si="1"/>
        <v>0</v>
      </c>
    </row>
    <row r="8" spans="1:12" x14ac:dyDescent="0.2">
      <c r="A8" s="45" t="s">
        <v>6</v>
      </c>
      <c r="B8" s="46">
        <v>0</v>
      </c>
      <c r="C8" s="46">
        <v>0</v>
      </c>
      <c r="D8" s="47">
        <f>B8+C8</f>
        <v>0</v>
      </c>
      <c r="E8" s="46">
        <v>0</v>
      </c>
      <c r="F8" s="46">
        <v>0</v>
      </c>
      <c r="G8" s="46">
        <f>F8-B8</f>
        <v>0</v>
      </c>
    </row>
    <row r="9" spans="1:12" x14ac:dyDescent="0.2">
      <c r="A9" s="51"/>
      <c r="B9" s="44"/>
      <c r="C9" s="44"/>
      <c r="D9" s="44"/>
      <c r="E9" s="44"/>
      <c r="F9" s="44"/>
      <c r="G9" s="44"/>
    </row>
    <row r="10" spans="1:12" x14ac:dyDescent="0.2">
      <c r="A10" s="53" t="s">
        <v>7</v>
      </c>
      <c r="B10" s="54">
        <f t="shared" ref="B10:G10" si="2">SUM(B7+B4)</f>
        <v>369117468</v>
      </c>
      <c r="C10" s="54">
        <f t="shared" si="2"/>
        <v>21958.13</v>
      </c>
      <c r="D10" s="54">
        <f t="shared" si="2"/>
        <v>369139426.13</v>
      </c>
      <c r="E10" s="54">
        <f t="shared" si="2"/>
        <v>94486539.129999995</v>
      </c>
      <c r="F10" s="54">
        <f t="shared" si="2"/>
        <v>94486539.129999995</v>
      </c>
      <c r="G10" s="55">
        <f t="shared" si="2"/>
        <v>-274630928.87</v>
      </c>
      <c r="L10" s="52"/>
    </row>
    <row r="11" spans="1:12" x14ac:dyDescent="0.2">
      <c r="A11" s="56"/>
      <c r="B11" s="57"/>
      <c r="C11" s="57"/>
      <c r="D11" s="57"/>
      <c r="E11" s="58" t="s">
        <v>36</v>
      </c>
      <c r="F11" s="59"/>
      <c r="G11" s="60">
        <v>0</v>
      </c>
      <c r="L11" s="48"/>
    </row>
    <row r="12" spans="1:12" x14ac:dyDescent="0.2">
      <c r="A12" s="61"/>
      <c r="B12" s="61"/>
      <c r="C12" s="61"/>
      <c r="D12" s="61"/>
      <c r="E12" s="61"/>
      <c r="F12" s="61"/>
      <c r="G12" s="61"/>
    </row>
    <row r="13" spans="1:12" x14ac:dyDescent="0.2">
      <c r="A13" s="62"/>
      <c r="B13" s="63"/>
      <c r="C13" s="63"/>
      <c r="D13" s="63"/>
      <c r="E13" s="64"/>
      <c r="F13" s="64"/>
      <c r="G13" s="63"/>
    </row>
    <row r="14" spans="1:12" ht="13.5" x14ac:dyDescent="0.25">
      <c r="A14" s="67" t="s">
        <v>41</v>
      </c>
      <c r="B14" s="61"/>
      <c r="C14" s="61"/>
      <c r="D14" s="61"/>
      <c r="E14" s="61"/>
      <c r="F14" s="61"/>
      <c r="G14" s="61"/>
    </row>
    <row r="15" spans="1:12" ht="9.9499999999999993" customHeight="1" x14ac:dyDescent="0.2">
      <c r="A15" s="66" t="s">
        <v>39</v>
      </c>
      <c r="B15" s="66"/>
      <c r="C15" s="66"/>
      <c r="D15" s="66"/>
      <c r="E15" s="66"/>
      <c r="F15" s="66"/>
      <c r="G15" s="66"/>
      <c r="H15" s="66"/>
      <c r="I15" s="66"/>
    </row>
    <row r="22" spans="1:1" x14ac:dyDescent="0.2">
      <c r="A22" s="45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MIGUEL ANGEL FRANCO TRUJILLO</cp:lastModifiedBy>
  <cp:lastPrinted>2019-04-05T21:16:20Z</cp:lastPrinted>
  <dcterms:created xsi:type="dcterms:W3CDTF">2012-12-11T20:48:19Z</dcterms:created>
  <dcterms:modified xsi:type="dcterms:W3CDTF">2026-04-19T14:11:39Z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