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C64251B0-2746-4040-BE54-004D7D3EA9DB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ESF!$A$1:$F$72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<sst xmlns="http://schemas.openxmlformats.org/spreadsheetml/2006/main" count="62" uniqueCount="61">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</sst>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51" zoomScaleNormal="100" zoomScaleSheetLayoutView="100" workbookViewId="0">
      <selection activeCell="D62" sqref="D62"/>
    </sheetView>
  </sheetViews>
  <sheetFormatPr baseColWidth="10" defaultColWidth="12" defaultRowHeight="11.25" x14ac:dyDescent="0.2"/>
  <cols>
    <col min="1" max="1" width="54.33203125" style="1" customWidth="1"/>
    <col min="2" max="2" width="13.5" style="1" customWidth="1"/>
    <col min="3" max="3" width="14.1640625" style="4" customWidth="1"/>
    <col min="4" max="4" width="46.83203125" style="4" customWidth="1"/>
    <col min="5" max="6" width="12.16406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184190365.53999999</v>
      </c>
      <c r="C5" s="18">
        <v>173144057.41</v>
      </c>
      <c r="D5" s="9" t="s">
        <v>36</v>
      </c>
      <c r="E5" s="18">
        <v>14346580.42</v>
      </c>
      <c r="F5" s="21">
        <v>50724681.390000001</v>
      </c>
    </row>
    <row r="6" spans="1:6" x14ac:dyDescent="0.2">
      <c r="A6" s="9" t="s">
        <v>23</v>
      </c>
      <c r="B6" s="18">
        <v>14683988.5</v>
      </c>
      <c r="C6" s="18">
        <v>9937821.3100000005</v>
      </c>
      <c r="D6" s="9" t="s">
        <v>37</v>
      </c>
      <c r="E6" s="18">
        <v>0</v>
      </c>
      <c r="F6" s="21">
        <v>0</v>
      </c>
    </row>
    <row r="7" spans="1:6" ht="22.5" x14ac:dyDescent="0.2">
      <c r="A7" s="9" t="s">
        <v>24</v>
      </c>
      <c r="B7" s="18">
        <v>0</v>
      </c>
      <c r="C7" s="18">
        <v>286628.07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5656.33</v>
      </c>
      <c r="F12" s="21">
        <v>0</v>
      </c>
    </row>
    <row r="13" spans="1:6" x14ac:dyDescent="0.2">
      <c r="A13" s="8" t="s">
        <v>52</v>
      </c>
      <c r="B13" s="20">
        <f>SUM(B5:B11)</f>
        <v>198874354.03999999</v>
      </c>
      <c r="C13" s="20">
        <f>SUM(C5:C11)</f>
        <v>183368506.78999999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14352236.75</v>
      </c>
      <c r="F14" s="25">
        <f>SUM(F5:F12)</f>
        <v>50724681.390000001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ht="22.5" x14ac:dyDescent="0.2">
      <c r="A18" s="9" t="s">
        <v>30</v>
      </c>
      <c r="B18" s="18">
        <v>1034628836.46</v>
      </c>
      <c r="C18" s="18">
        <v>1033673411.33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366318156.30000001</v>
      </c>
      <c r="C19" s="18">
        <v>358418194.63999999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-1017964207</v>
      </c>
      <c r="C21" s="18">
        <v>-1017964207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ht="22.5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382982785.75999999</v>
      </c>
      <c r="C26" s="20">
        <f>SUM(C16:C24)</f>
        <v>374127398.97000003</v>
      </c>
      <c r="D26" s="12" t="s">
        <v>50</v>
      </c>
      <c r="E26" s="20">
        <f>SUM(E24+E14)</f>
        <v>14352236.75</v>
      </c>
      <c r="F26" s="25">
        <f>SUM(F14+F24)</f>
        <v>50724681.390000001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581857139.79999995</v>
      </c>
      <c r="C28" s="20">
        <f>C13+C26</f>
        <v>557495905.75999999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315888966.46000004</v>
      </c>
      <c r="F30" s="25">
        <f>SUM(F31:F33)</f>
        <v>311877767.00999999</v>
      </c>
    </row>
    <row r="31" spans="1:6" x14ac:dyDescent="0.2">
      <c r="A31" s="13"/>
      <c r="B31" s="14"/>
      <c r="C31" s="15"/>
      <c r="D31" s="9" t="s">
        <v>2</v>
      </c>
      <c r="E31" s="18">
        <v>196735103.37</v>
      </c>
      <c r="F31" s="21">
        <v>192723903.91999999</v>
      </c>
    </row>
    <row r="32" spans="1:6" x14ac:dyDescent="0.2">
      <c r="A32" s="13"/>
      <c r="B32" s="14"/>
      <c r="C32" s="15"/>
      <c r="D32" s="9" t="s">
        <v>13</v>
      </c>
      <c r="E32" s="18">
        <v>119153863.09</v>
      </c>
      <c r="F32" s="21">
        <v>119153863.09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247717830.32000002</v>
      </c>
      <c r="F35" s="25">
        <f>SUM(F36:F40)</f>
        <v>190995351.09000003</v>
      </c>
    </row>
    <row r="36" spans="1:6" x14ac:dyDescent="0.2">
      <c r="A36" s="13"/>
      <c r="B36" s="14"/>
      <c r="C36" s="15"/>
      <c r="D36" s="9" t="s">
        <v>46</v>
      </c>
      <c r="E36" s="18">
        <v>71712153.450000003</v>
      </c>
      <c r="F36" s="21">
        <v>19552858.530000001</v>
      </c>
    </row>
    <row r="37" spans="1:6" x14ac:dyDescent="0.2">
      <c r="A37" s="13"/>
      <c r="B37" s="14"/>
      <c r="C37" s="15"/>
      <c r="D37" s="9" t="s">
        <v>14</v>
      </c>
      <c r="E37" s="18">
        <v>-202703486.94</v>
      </c>
      <c r="F37" s="21">
        <v>-205501168.47999999</v>
      </c>
    </row>
    <row r="38" spans="1:6" x14ac:dyDescent="0.2">
      <c r="A38" s="13"/>
      <c r="B38" s="14"/>
      <c r="C38" s="15"/>
      <c r="D38" s="9" t="s">
        <v>3</v>
      </c>
      <c r="E38" s="18">
        <v>351943661.04000002</v>
      </c>
      <c r="F38" s="21">
        <v>351943661.04000002</v>
      </c>
    </row>
    <row r="39" spans="1:6" x14ac:dyDescent="0.2">
      <c r="A39" s="13"/>
      <c r="B39" s="14"/>
      <c r="C39" s="15"/>
      <c r="D39" s="9" t="s">
        <v>4</v>
      </c>
      <c r="E39" s="18">
        <v>25000000</v>
      </c>
      <c r="F39" s="21">
        <v>25000000</v>
      </c>
    </row>
    <row r="40" spans="1:6" ht="22.5" x14ac:dyDescent="0.2">
      <c r="A40" s="13"/>
      <c r="B40" s="14"/>
      <c r="C40" s="15"/>
      <c r="D40" s="9" t="s">
        <v>47</v>
      </c>
      <c r="E40" s="18">
        <v>1765502.77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3898106.27</v>
      </c>
      <c r="F42" s="25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3898106.27</v>
      </c>
      <c r="F44" s="21">
        <v>3898106.27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567504903.05000007</v>
      </c>
      <c r="F46" s="25">
        <f>SUM(F42+F35+F30)</f>
        <v>506771224.37</v>
      </c>
    </row>
    <row r="47" spans="1:6" x14ac:dyDescent="0.2">
      <c r="A47" s="13"/>
      <c r="B47" s="14"/>
      <c r="C47" s="15"/>
      <c r="D47" s="11"/>
      <c r="E47" s="19"/>
      <c r="F47" s="23"/>
    </row>
    <row r="48" spans="1:6" ht="22.5" x14ac:dyDescent="0.2">
      <c r="A48" s="13"/>
      <c r="B48" s="14"/>
      <c r="C48" s="15"/>
      <c r="D48" s="8" t="s">
        <v>49</v>
      </c>
      <c r="E48" s="20">
        <f>E46+E26</f>
        <v>581857139.80000007</v>
      </c>
      <c r="F48" s="20">
        <f>F46+F26</f>
        <v>557495905.75999999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2024-10-16T19:20:08Z</cp:lastPrinted>
  <dcterms:created xsi:type="dcterms:W3CDTF">2012-12-11T20:26:08Z</dcterms:created>
  <dcterms:modified xsi:type="dcterms:W3CDTF">2024-10-22T19:19:46Z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